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kas\Desktop\"/>
    </mc:Choice>
  </mc:AlternateContent>
  <xr:revisionPtr revIDLastSave="0" documentId="13_ncr:1_{1FB9AA84-DF69-457E-85DC-270F72455340}" xr6:coauthVersionLast="43" xr6:coauthVersionMax="43" xr10:uidLastSave="{00000000-0000-0000-0000-000000000000}"/>
  <bookViews>
    <workbookView xWindow="-108" yWindow="-108" windowWidth="23256" windowHeight="12600" xr2:uid="{6C77EEB7-E59D-450A-84A0-0758182BDBFF}"/>
  </bookViews>
  <sheets>
    <sheet name="Comp warm up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5" i="3" l="1"/>
  <c r="I40" i="3"/>
  <c r="I41" i="3" s="1"/>
  <c r="H40" i="3"/>
  <c r="H41" i="3" s="1"/>
  <c r="I35" i="3"/>
  <c r="I36" i="3" s="1"/>
  <c r="H35" i="3"/>
  <c r="H34" i="3" s="1"/>
  <c r="I30" i="3"/>
  <c r="I29" i="3" s="1"/>
  <c r="H30" i="3"/>
  <c r="H29" i="3" s="1"/>
  <c r="I7" i="3"/>
  <c r="G39" i="3" s="1"/>
  <c r="H7" i="3"/>
  <c r="G34" i="3" s="1"/>
  <c r="G7" i="3"/>
  <c r="K12" i="3" s="1"/>
  <c r="I21" i="3" l="1"/>
  <c r="I39" i="3"/>
  <c r="I31" i="3"/>
  <c r="K21" i="3"/>
  <c r="I46" i="3"/>
  <c r="H36" i="3"/>
  <c r="I12" i="3"/>
  <c r="J12" i="3"/>
  <c r="G29" i="3"/>
  <c r="G44" i="3" s="1"/>
  <c r="G12" i="3"/>
  <c r="H12" i="3"/>
  <c r="G31" i="3"/>
  <c r="I16" i="3"/>
  <c r="L12" i="3"/>
  <c r="H21" i="3"/>
  <c r="G30" i="3"/>
  <c r="I34" i="3"/>
  <c r="I44" i="3" s="1"/>
  <c r="H39" i="3"/>
  <c r="H44" i="3" s="1"/>
  <c r="G16" i="3"/>
  <c r="G35" i="3"/>
  <c r="H16" i="3"/>
  <c r="J21" i="3"/>
  <c r="G40" i="3"/>
  <c r="J16" i="3"/>
  <c r="L21" i="3"/>
  <c r="H31" i="3"/>
  <c r="G36" i="3"/>
  <c r="H45" i="3"/>
  <c r="H49" i="3" s="1"/>
  <c r="K16" i="3"/>
  <c r="G41" i="3"/>
  <c r="I45" i="3"/>
  <c r="I49" i="3" s="1"/>
  <c r="I50" i="3" s="1"/>
  <c r="L16" i="3"/>
  <c r="G21" i="3"/>
  <c r="H46" i="3" l="1"/>
  <c r="G46" i="3"/>
  <c r="G45" i="3"/>
  <c r="G49" i="3" s="1"/>
  <c r="G50" i="3" s="1"/>
  <c r="H50" i="3"/>
</calcChain>
</file>

<file path=xl/sharedStrings.xml><?xml version="1.0" encoding="utf-8"?>
<sst xmlns="http://schemas.openxmlformats.org/spreadsheetml/2006/main" count="91" uniqueCount="40">
  <si>
    <t>Name</t>
  </si>
  <si>
    <t>Weight cat</t>
  </si>
  <si>
    <t xml:space="preserve">Squat </t>
  </si>
  <si>
    <t xml:space="preserve">Bech </t>
  </si>
  <si>
    <t>Deadlift</t>
  </si>
  <si>
    <t>3rd attempts</t>
  </si>
  <si>
    <t>Openers</t>
  </si>
  <si>
    <t>Enter data here -&gt;</t>
  </si>
  <si>
    <t>Squat</t>
  </si>
  <si>
    <t>Bench</t>
  </si>
  <si>
    <t>Weight</t>
  </si>
  <si>
    <t>Reps</t>
  </si>
  <si>
    <t>Set 1</t>
  </si>
  <si>
    <t xml:space="preserve">Set 2 </t>
  </si>
  <si>
    <t xml:space="preserve">Set 3 </t>
  </si>
  <si>
    <t xml:space="preserve">Set 4 </t>
  </si>
  <si>
    <t xml:space="preserve">Set 5 </t>
  </si>
  <si>
    <t>Set 6</t>
  </si>
  <si>
    <t>Warm up sheet</t>
  </si>
  <si>
    <t>Attempt sheet</t>
  </si>
  <si>
    <t>Bench press</t>
  </si>
  <si>
    <t>Total</t>
  </si>
  <si>
    <t>Opener</t>
  </si>
  <si>
    <t>2nd lift</t>
  </si>
  <si>
    <t>3rd lfit</t>
  </si>
  <si>
    <t>All Things Strength</t>
  </si>
  <si>
    <t>3 to 5</t>
  </si>
  <si>
    <t>upto 8</t>
  </si>
  <si>
    <t>2 to 4</t>
  </si>
  <si>
    <t>1  to 2</t>
  </si>
  <si>
    <t>Warm ups felt slow</t>
  </si>
  <si>
    <t>Warm ups felt normal</t>
  </si>
  <si>
    <t>Warm up felt fast</t>
  </si>
  <si>
    <t>Comp Personal best</t>
  </si>
  <si>
    <t>Change in total</t>
  </si>
  <si>
    <t>Kilos</t>
  </si>
  <si>
    <t>Percentage %</t>
  </si>
  <si>
    <t>Getting started</t>
  </si>
  <si>
    <t>This is a predicted change in your total vs your Previous best. This is based on you lifting more or less than your current PR's entered.</t>
  </si>
  <si>
    <r>
      <t xml:space="preserve">Only enter data in the </t>
    </r>
    <r>
      <rPr>
        <b/>
        <i/>
        <sz val="11"/>
        <color rgb="FFFF0000"/>
        <rFont val="Calibri"/>
        <family val="2"/>
        <scheme val="minor"/>
      </rPr>
      <t>Red Cells</t>
    </r>
    <r>
      <rPr>
        <sz val="11"/>
        <color theme="1"/>
        <rFont val="Calibri"/>
        <family val="2"/>
        <scheme val="minor"/>
      </rPr>
      <t>. So, name, weight category and 3rd attempts for the comp as well as in the bottom of the sheet you can enter your PR's. This will give you estimated rep guidelines for a warmup. You can use ''TAB'' on your keyboard to cycle trough the cells that need data to be enetered.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</si>
</sst>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3F3F3"/>
      <name val="Calibri"/>
    </font>
    <font>
      <b/>
      <sz val="11"/>
      <color rgb="FFF3F3F3"/>
      <name val="Calibri"/>
      <family val="2"/>
    </font>
    <font>
      <b/>
      <sz val="12"/>
      <color rgb="FFFFFFFF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i/>
      <sz val="12"/>
      <color rgb="FFFFFFFF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b/>
      <i/>
      <sz val="10"/>
      <color rgb="FFFFFFFF"/>
      <name val="Calibri"/>
      <family val="2"/>
      <scheme val="minor"/>
    </font>
    <font>
      <b/>
      <sz val="12"/>
      <color rgb="FFF3F3F3"/>
      <name val="Calibri"/>
      <family val="2"/>
    </font>
    <font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9"/>
      <name val="Arial"/>
      <family val="2"/>
    </font>
    <font>
      <b/>
      <i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8EEF2"/>
        <bgColor rgb="FFFFFFFF"/>
      </patternFill>
    </fill>
    <fill>
      <patternFill patternType="solid">
        <fgColor rgb="FFF90701"/>
        <bgColor rgb="FFFFFFFF"/>
      </patternFill>
    </fill>
    <fill>
      <patternFill patternType="solid">
        <fgColor rgb="FF45D4E7"/>
        <bgColor rgb="FFC00000"/>
      </patternFill>
    </fill>
    <fill>
      <patternFill patternType="solid">
        <fgColor rgb="FF45D4E7"/>
        <bgColor rgb="FF000000"/>
      </patternFill>
    </fill>
  </fills>
  <borders count="26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11" fillId="0" borderId="0" xfId="0" applyFont="1"/>
    <xf numFmtId="0" fontId="5" fillId="4" borderId="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/>
    </xf>
    <xf numFmtId="0" fontId="6" fillId="3" borderId="15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 vertical="top"/>
    </xf>
    <xf numFmtId="0" fontId="6" fillId="3" borderId="10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9" fontId="5" fillId="4" borderId="9" xfId="1" applyFont="1" applyFill="1" applyBorder="1" applyAlignment="1">
      <alignment horizontal="center"/>
    </xf>
    <xf numFmtId="9" fontId="5" fillId="4" borderId="12" xfId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/>
    </xf>
    <xf numFmtId="0" fontId="2" fillId="6" borderId="2" xfId="0" applyFont="1" applyFill="1" applyBorder="1" applyAlignment="1"/>
    <xf numFmtId="0" fontId="5" fillId="5" borderId="13" xfId="0" applyFont="1" applyFill="1" applyBorder="1" applyAlignment="1" applyProtection="1">
      <alignment horizontal="center"/>
      <protection locked="0"/>
    </xf>
    <xf numFmtId="0" fontId="5" fillId="5" borderId="14" xfId="0" applyFont="1" applyFill="1" applyBorder="1" applyAlignment="1" applyProtection="1">
      <alignment horizontal="center"/>
      <protection locked="0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 applyProtection="1">
      <alignment horizontal="center" vertical="center"/>
      <protection locked="0"/>
    </xf>
    <xf numFmtId="0" fontId="5" fillId="5" borderId="5" xfId="0" applyFont="1" applyFill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/>
    <xf numFmtId="0" fontId="5" fillId="5" borderId="2" xfId="0" applyFont="1" applyFill="1" applyBorder="1" applyAlignment="1" applyProtection="1">
      <alignment horizontal="center" vertical="center"/>
      <protection locked="0"/>
    </xf>
    <xf numFmtId="0" fontId="5" fillId="5" borderId="19" xfId="0" applyFont="1" applyFill="1" applyBorder="1" applyAlignment="1" applyProtection="1">
      <alignment horizontal="center"/>
      <protection locked="0"/>
    </xf>
    <xf numFmtId="0" fontId="9" fillId="7" borderId="23" xfId="0" applyFont="1" applyFill="1" applyBorder="1" applyAlignment="1">
      <alignment horizontal="center" vertical="center"/>
    </xf>
    <xf numFmtId="0" fontId="5" fillId="5" borderId="0" xfId="0" applyFont="1" applyFill="1" applyBorder="1" applyAlignment="1" applyProtection="1">
      <alignment horizontal="center"/>
      <protection locked="0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45D4E7"/>
      <color rgb="FFFF5050"/>
      <color rgb="FFF90701"/>
      <color rgb="FF68DBE4"/>
      <color rgb="FFB8EEF2"/>
      <color rgb="FFFF9999"/>
      <color rgb="FFE96A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220980</xdr:colOff>
      <xdr:row>2</xdr:row>
      <xdr:rowOff>22860</xdr:rowOff>
    </xdr:from>
    <xdr:ext cx="2103120" cy="150876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A860B50-0DA8-4350-B416-339E112A0C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980" y="571500"/>
          <a:ext cx="2103120" cy="150876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884DA-99C5-471C-95AC-7E4270D0E666}">
  <dimension ref="E2:Q53"/>
  <sheetViews>
    <sheetView showGridLines="0" tabSelected="1" workbookViewId="0">
      <selection activeCell="L30" sqref="L30"/>
    </sheetView>
  </sheetViews>
  <sheetFormatPr defaultRowHeight="14.4" x14ac:dyDescent="0.3"/>
  <cols>
    <col min="5" max="5" width="16.6640625" customWidth="1"/>
    <col min="6" max="6" width="18.88671875" customWidth="1"/>
    <col min="7" max="9" width="10.109375" customWidth="1"/>
  </cols>
  <sheetData>
    <row r="2" spans="5:17" ht="28.8" x14ac:dyDescent="0.55000000000000004">
      <c r="E2" s="30" t="s">
        <v>25</v>
      </c>
      <c r="F2" s="30"/>
      <c r="G2" s="30"/>
      <c r="H2" s="30"/>
      <c r="I2" s="30"/>
      <c r="L2" s="30" t="s">
        <v>37</v>
      </c>
      <c r="M2" s="30"/>
      <c r="N2" s="30"/>
      <c r="O2" s="30"/>
      <c r="P2" s="30"/>
    </row>
    <row r="3" spans="5:17" ht="14.4" customHeight="1" x14ac:dyDescent="0.3">
      <c r="L3" s="55" t="s">
        <v>39</v>
      </c>
      <c r="M3" s="56"/>
      <c r="N3" s="56"/>
      <c r="O3" s="56"/>
      <c r="P3" s="56"/>
      <c r="Q3" s="57"/>
    </row>
    <row r="4" spans="5:17" x14ac:dyDescent="0.3">
      <c r="E4" s="40" t="s">
        <v>0</v>
      </c>
      <c r="F4" s="40"/>
      <c r="G4" s="41" t="s">
        <v>1</v>
      </c>
      <c r="H4" s="42"/>
      <c r="I4" s="43"/>
      <c r="L4" s="58"/>
      <c r="M4" s="59"/>
      <c r="N4" s="59"/>
      <c r="O4" s="59"/>
      <c r="P4" s="59"/>
      <c r="Q4" s="60"/>
    </row>
    <row r="5" spans="5:17" ht="15.6" x14ac:dyDescent="0.3">
      <c r="E5" s="50"/>
      <c r="F5" s="52"/>
      <c r="G5" s="3" t="s">
        <v>2</v>
      </c>
      <c r="H5" s="3" t="s">
        <v>3</v>
      </c>
      <c r="I5" s="3" t="s">
        <v>4</v>
      </c>
      <c r="L5" s="58"/>
      <c r="M5" s="59"/>
      <c r="N5" s="59"/>
      <c r="O5" s="59"/>
      <c r="P5" s="59"/>
      <c r="Q5" s="60"/>
    </row>
    <row r="6" spans="5:17" ht="15.6" x14ac:dyDescent="0.3">
      <c r="E6" s="51" t="s">
        <v>7</v>
      </c>
      <c r="F6" s="53" t="s">
        <v>5</v>
      </c>
      <c r="G6" s="44"/>
      <c r="H6" s="45"/>
      <c r="I6" s="46"/>
      <c r="L6" s="58"/>
      <c r="M6" s="59"/>
      <c r="N6" s="59"/>
      <c r="O6" s="59"/>
      <c r="P6" s="59"/>
      <c r="Q6" s="60"/>
    </row>
    <row r="7" spans="5:17" ht="15.6" x14ac:dyDescent="0.3">
      <c r="E7" s="2"/>
      <c r="F7" s="54" t="s">
        <v>6</v>
      </c>
      <c r="G7" s="16">
        <f>MROUND((G6*0.9),2.5)</f>
        <v>0</v>
      </c>
      <c r="H7" s="17">
        <f>MROUND((H6*0.9),2.5)</f>
        <v>0</v>
      </c>
      <c r="I7" s="18">
        <f>MROUND((I6*0.9),2.5)</f>
        <v>0</v>
      </c>
      <c r="L7" s="61"/>
      <c r="M7" s="62"/>
      <c r="N7" s="62"/>
      <c r="O7" s="62"/>
      <c r="P7" s="62"/>
      <c r="Q7" s="63"/>
    </row>
    <row r="9" spans="5:17" ht="15.6" x14ac:dyDescent="0.3">
      <c r="E9" s="29" t="s">
        <v>18</v>
      </c>
      <c r="F9" s="29"/>
      <c r="G9" s="29"/>
      <c r="H9" s="29"/>
      <c r="I9" s="29"/>
      <c r="J9" s="29"/>
      <c r="K9" s="29"/>
      <c r="L9" s="29"/>
    </row>
    <row r="11" spans="5:17" ht="15.6" x14ac:dyDescent="0.3">
      <c r="G11" s="5" t="s">
        <v>12</v>
      </c>
      <c r="H11" s="5" t="s">
        <v>13</v>
      </c>
      <c r="I11" s="5" t="s">
        <v>14</v>
      </c>
      <c r="J11" s="5" t="s">
        <v>15</v>
      </c>
      <c r="K11" s="5" t="s">
        <v>16</v>
      </c>
      <c r="L11" s="5" t="s">
        <v>17</v>
      </c>
    </row>
    <row r="12" spans="5:17" ht="15.6" x14ac:dyDescent="0.3">
      <c r="E12" s="47" t="s">
        <v>8</v>
      </c>
      <c r="F12" s="6" t="s">
        <v>10</v>
      </c>
      <c r="G12" s="9">
        <f>MROUND((G7*0.46),2.5)</f>
        <v>0</v>
      </c>
      <c r="H12" s="9">
        <f>MROUND((G7*0.525),2.5)</f>
        <v>0</v>
      </c>
      <c r="I12" s="9">
        <f>MROUND((G7*0.61),2.5)</f>
        <v>0</v>
      </c>
      <c r="J12" s="9">
        <f>MROUND((G7*0.74),2.5)</f>
        <v>0</v>
      </c>
      <c r="K12" s="9">
        <f>MROUND((G7*0.85),2.5)</f>
        <v>0</v>
      </c>
      <c r="L12" s="9">
        <f>MROUND((G7*0.92),2.5)</f>
        <v>0</v>
      </c>
    </row>
    <row r="13" spans="5:17" ht="15.6" x14ac:dyDescent="0.3">
      <c r="E13" s="47"/>
      <c r="F13" s="6" t="s">
        <v>11</v>
      </c>
      <c r="G13" s="11" t="s">
        <v>27</v>
      </c>
      <c r="H13" s="12" t="s">
        <v>26</v>
      </c>
      <c r="I13" s="12" t="s">
        <v>28</v>
      </c>
      <c r="J13" s="12" t="s">
        <v>29</v>
      </c>
      <c r="K13" s="12">
        <v>1</v>
      </c>
      <c r="L13" s="13">
        <v>1</v>
      </c>
    </row>
    <row r="15" spans="5:17" ht="15.6" x14ac:dyDescent="0.3">
      <c r="G15" s="5" t="s">
        <v>12</v>
      </c>
      <c r="H15" s="5" t="s">
        <v>13</v>
      </c>
      <c r="I15" s="5" t="s">
        <v>14</v>
      </c>
      <c r="J15" s="5" t="s">
        <v>15</v>
      </c>
      <c r="K15" s="5" t="s">
        <v>16</v>
      </c>
      <c r="L15" s="5" t="s">
        <v>17</v>
      </c>
    </row>
    <row r="16" spans="5:17" ht="14.4" customHeight="1" x14ac:dyDescent="0.3">
      <c r="E16" s="47" t="s">
        <v>9</v>
      </c>
      <c r="F16" s="6" t="s">
        <v>10</v>
      </c>
      <c r="G16" s="9">
        <f>MROUND((H7*0.46),2.5)</f>
        <v>0</v>
      </c>
      <c r="H16" s="9">
        <f>MROUND((H7*0.525),2.5)</f>
        <v>0</v>
      </c>
      <c r="I16" s="9">
        <f>MROUND((H7*0.61),2.5)</f>
        <v>0</v>
      </c>
      <c r="J16" s="9">
        <f>MROUND((H7*0.74),2.5)</f>
        <v>0</v>
      </c>
      <c r="K16" s="9">
        <f>MROUND((H7*0.85),2.5)</f>
        <v>0</v>
      </c>
      <c r="L16" s="9">
        <f>MROUND((H7*0.92),2.5)</f>
        <v>0</v>
      </c>
    </row>
    <row r="17" spans="5:12" ht="14.4" customHeight="1" x14ac:dyDescent="0.3">
      <c r="E17" s="47"/>
      <c r="F17" s="6" t="s">
        <v>11</v>
      </c>
      <c r="G17" s="11" t="s">
        <v>27</v>
      </c>
      <c r="H17" s="12" t="s">
        <v>26</v>
      </c>
      <c r="I17" s="12" t="s">
        <v>28</v>
      </c>
      <c r="J17" s="12" t="s">
        <v>29</v>
      </c>
      <c r="K17" s="12">
        <v>1</v>
      </c>
      <c r="L17" s="13">
        <v>1</v>
      </c>
    </row>
    <row r="20" spans="5:12" ht="15.6" x14ac:dyDescent="0.3">
      <c r="G20" s="5" t="s">
        <v>12</v>
      </c>
      <c r="H20" s="5" t="s">
        <v>13</v>
      </c>
      <c r="I20" s="5" t="s">
        <v>14</v>
      </c>
      <c r="J20" s="5" t="s">
        <v>15</v>
      </c>
      <c r="K20" s="5" t="s">
        <v>16</v>
      </c>
      <c r="L20" s="5" t="s">
        <v>17</v>
      </c>
    </row>
    <row r="21" spans="5:12" ht="15.6" x14ac:dyDescent="0.3">
      <c r="E21" s="47" t="s">
        <v>4</v>
      </c>
      <c r="F21" s="6" t="s">
        <v>10</v>
      </c>
      <c r="G21" s="9">
        <f>MROUND((I7*0.45),2.5)</f>
        <v>0</v>
      </c>
      <c r="H21" s="9">
        <f>MROUND((I7*0.56),2.5)</f>
        <v>0</v>
      </c>
      <c r="I21" s="9">
        <f>MROUND((I7*0.63),2.5)</f>
        <v>0</v>
      </c>
      <c r="J21" s="9">
        <f>MROUND((I7*0.74),2.5)</f>
        <v>0</v>
      </c>
      <c r="K21" s="9">
        <f>MROUND((I7*0.86),2.5)</f>
        <v>0</v>
      </c>
      <c r="L21" s="9">
        <f>MROUND((I7*0.94),2.5)</f>
        <v>0</v>
      </c>
    </row>
    <row r="22" spans="5:12" ht="15.6" x14ac:dyDescent="0.3">
      <c r="E22" s="47"/>
      <c r="F22" s="6" t="s">
        <v>11</v>
      </c>
      <c r="G22" s="11" t="s">
        <v>27</v>
      </c>
      <c r="H22" s="12" t="s">
        <v>26</v>
      </c>
      <c r="I22" s="12" t="s">
        <v>28</v>
      </c>
      <c r="J22" s="12">
        <v>1</v>
      </c>
      <c r="K22" s="12">
        <v>1</v>
      </c>
      <c r="L22" s="13">
        <v>1</v>
      </c>
    </row>
    <row r="25" spans="5:12" ht="15.6" x14ac:dyDescent="0.3">
      <c r="E25" s="29" t="s">
        <v>19</v>
      </c>
      <c r="F25" s="29"/>
      <c r="G25" s="29"/>
      <c r="H25" s="29"/>
      <c r="I25" s="29"/>
      <c r="J25" s="29"/>
      <c r="K25" s="29"/>
      <c r="L25" s="29"/>
    </row>
    <row r="28" spans="5:12" ht="15.6" x14ac:dyDescent="0.3">
      <c r="G28" s="5" t="s">
        <v>22</v>
      </c>
      <c r="H28" s="5" t="s">
        <v>23</v>
      </c>
      <c r="I28" s="5" t="s">
        <v>24</v>
      </c>
    </row>
    <row r="29" spans="5:12" ht="14.4" customHeight="1" x14ac:dyDescent="0.3">
      <c r="E29" s="47" t="s">
        <v>8</v>
      </c>
      <c r="F29" s="19" t="s">
        <v>30</v>
      </c>
      <c r="G29" s="9">
        <f>MROUND((G7*0.98),2.5)</f>
        <v>0</v>
      </c>
      <c r="H29" s="9">
        <f>MROUND((H30*0.975),2.5)</f>
        <v>0</v>
      </c>
      <c r="I29" s="14">
        <f>MROUND((I30*0.98),2.5)</f>
        <v>0</v>
      </c>
      <c r="K29" s="28" t="s">
        <v>33</v>
      </c>
      <c r="L29" s="28"/>
    </row>
    <row r="30" spans="5:12" ht="14.4" customHeight="1" x14ac:dyDescent="0.3">
      <c r="E30" s="47"/>
      <c r="F30" s="19" t="s">
        <v>31</v>
      </c>
      <c r="G30" s="20">
        <f>G7</f>
        <v>0</v>
      </c>
      <c r="H30" s="20">
        <f>MROUND((G6*0.95),2.5)</f>
        <v>0</v>
      </c>
      <c r="I30" s="21">
        <f>G6</f>
        <v>0</v>
      </c>
      <c r="K30" s="41" t="s">
        <v>8</v>
      </c>
      <c r="L30" s="49"/>
    </row>
    <row r="31" spans="5:12" x14ac:dyDescent="0.3">
      <c r="E31" s="47"/>
      <c r="F31" s="19" t="s">
        <v>32</v>
      </c>
      <c r="G31" s="15">
        <f>MROUND((G7*1.02),2.5)</f>
        <v>0</v>
      </c>
      <c r="H31" s="15">
        <f>MROUND((H30*1.02),2.5)</f>
        <v>0</v>
      </c>
      <c r="I31" s="10">
        <f>MROUND((I30*1.02),2.5)</f>
        <v>0</v>
      </c>
    </row>
    <row r="32" spans="5:12" x14ac:dyDescent="0.3">
      <c r="F32" s="7"/>
      <c r="G32" s="1"/>
      <c r="H32" s="1"/>
      <c r="I32" s="1"/>
    </row>
    <row r="33" spans="5:12" ht="15.6" x14ac:dyDescent="0.3">
      <c r="F33" s="8"/>
      <c r="G33" s="4" t="s">
        <v>22</v>
      </c>
      <c r="H33" s="4" t="s">
        <v>23</v>
      </c>
      <c r="I33" s="4" t="s">
        <v>24</v>
      </c>
    </row>
    <row r="34" spans="5:12" x14ac:dyDescent="0.3">
      <c r="E34" s="47" t="s">
        <v>20</v>
      </c>
      <c r="F34" s="19" t="s">
        <v>30</v>
      </c>
      <c r="G34" s="9">
        <f>MROUND((H7*0.98),2.5)</f>
        <v>0</v>
      </c>
      <c r="H34" s="9">
        <f>MROUND((H35*0.975),2.5)</f>
        <v>0</v>
      </c>
      <c r="I34" s="14">
        <f>MROUND((I35*0.98),2.5)</f>
        <v>0</v>
      </c>
      <c r="K34" s="28" t="s">
        <v>33</v>
      </c>
      <c r="L34" s="28"/>
    </row>
    <row r="35" spans="5:12" x14ac:dyDescent="0.3">
      <c r="E35" s="47"/>
      <c r="F35" s="19" t="s">
        <v>31</v>
      </c>
      <c r="G35" s="20">
        <f>H7</f>
        <v>0</v>
      </c>
      <c r="H35" s="20">
        <f>MROUND((H6*0.95),2.5)</f>
        <v>0</v>
      </c>
      <c r="I35" s="21">
        <f>H6</f>
        <v>0</v>
      </c>
      <c r="K35" s="41" t="s">
        <v>9</v>
      </c>
      <c r="L35" s="49"/>
    </row>
    <row r="36" spans="5:12" x14ac:dyDescent="0.3">
      <c r="E36" s="47"/>
      <c r="F36" s="19" t="s">
        <v>32</v>
      </c>
      <c r="G36" s="15">
        <f>MROUND((H7*1.02),2.5)</f>
        <v>0</v>
      </c>
      <c r="H36" s="15">
        <f>MROUND((H35*1.02),2.5)</f>
        <v>0</v>
      </c>
      <c r="I36" s="10">
        <f>MROUND((I35*1.02),2.5)</f>
        <v>0</v>
      </c>
    </row>
    <row r="37" spans="5:12" x14ac:dyDescent="0.3">
      <c r="F37" s="8"/>
      <c r="G37" s="1"/>
      <c r="H37" s="1"/>
      <c r="I37" s="1"/>
    </row>
    <row r="38" spans="5:12" ht="15.6" x14ac:dyDescent="0.3">
      <c r="F38" s="8"/>
      <c r="G38" s="4" t="s">
        <v>22</v>
      </c>
      <c r="H38" s="4" t="s">
        <v>23</v>
      </c>
      <c r="I38" s="4" t="s">
        <v>24</v>
      </c>
    </row>
    <row r="39" spans="5:12" x14ac:dyDescent="0.3">
      <c r="E39" s="47" t="s">
        <v>4</v>
      </c>
      <c r="F39" s="19" t="s">
        <v>30</v>
      </c>
      <c r="G39" s="9">
        <f>MROUND((I7*0.98),2.5)</f>
        <v>0</v>
      </c>
      <c r="H39" s="9">
        <f>MROUND((H40*0.975),2.5)</f>
        <v>0</v>
      </c>
      <c r="I39" s="14">
        <f>MROUND((I40*0.975),2.5)</f>
        <v>0</v>
      </c>
      <c r="K39" s="28" t="s">
        <v>33</v>
      </c>
      <c r="L39" s="28"/>
    </row>
    <row r="40" spans="5:12" x14ac:dyDescent="0.3">
      <c r="E40" s="47"/>
      <c r="F40" s="19" t="s">
        <v>31</v>
      </c>
      <c r="G40" s="20">
        <f>I7</f>
        <v>0</v>
      </c>
      <c r="H40" s="20">
        <f>MROUND((I6*0.95),2.5)</f>
        <v>0</v>
      </c>
      <c r="I40" s="21">
        <f>I6</f>
        <v>0</v>
      </c>
      <c r="K40" s="41" t="s">
        <v>4</v>
      </c>
      <c r="L40" s="49"/>
    </row>
    <row r="41" spans="5:12" x14ac:dyDescent="0.3">
      <c r="E41" s="47"/>
      <c r="F41" s="19" t="s">
        <v>32</v>
      </c>
      <c r="G41" s="15">
        <f>MROUND((I7*1.02),2.5)</f>
        <v>0</v>
      </c>
      <c r="H41" s="15">
        <f>MROUND((H40*1.02),2.5)</f>
        <v>0</v>
      </c>
      <c r="I41" s="10">
        <f>MROUND((I40*1.02),2.5)</f>
        <v>0</v>
      </c>
    </row>
    <row r="42" spans="5:12" x14ac:dyDescent="0.3">
      <c r="F42" s="8"/>
      <c r="G42" s="1"/>
      <c r="H42" s="1"/>
      <c r="I42" s="1"/>
    </row>
    <row r="43" spans="5:12" ht="15.6" x14ac:dyDescent="0.3">
      <c r="F43" s="8"/>
      <c r="G43" s="4" t="s">
        <v>22</v>
      </c>
      <c r="H43" s="4" t="s">
        <v>23</v>
      </c>
      <c r="I43" s="4" t="s">
        <v>24</v>
      </c>
    </row>
    <row r="44" spans="5:12" x14ac:dyDescent="0.3">
      <c r="E44" s="47" t="s">
        <v>21</v>
      </c>
      <c r="F44" s="19" t="s">
        <v>30</v>
      </c>
      <c r="G44" s="9">
        <f t="shared" ref="G44:I46" si="0">G29+G34+G39</f>
        <v>0</v>
      </c>
      <c r="H44" s="9">
        <f t="shared" si="0"/>
        <v>0</v>
      </c>
      <c r="I44" s="14">
        <f t="shared" si="0"/>
        <v>0</v>
      </c>
      <c r="K44" s="28" t="s">
        <v>33</v>
      </c>
      <c r="L44" s="28"/>
    </row>
    <row r="45" spans="5:12" x14ac:dyDescent="0.3">
      <c r="E45" s="47"/>
      <c r="F45" s="19" t="s">
        <v>31</v>
      </c>
      <c r="G45" s="20">
        <f t="shared" si="0"/>
        <v>0</v>
      </c>
      <c r="H45" s="20">
        <f t="shared" si="0"/>
        <v>0</v>
      </c>
      <c r="I45" s="21">
        <f t="shared" si="0"/>
        <v>0</v>
      </c>
      <c r="K45" s="48" t="s">
        <v>21</v>
      </c>
      <c r="L45" s="27">
        <f>L40+L35+L30</f>
        <v>0</v>
      </c>
    </row>
    <row r="46" spans="5:12" x14ac:dyDescent="0.3">
      <c r="E46" s="47"/>
      <c r="F46" s="19" t="s">
        <v>32</v>
      </c>
      <c r="G46" s="15">
        <f t="shared" si="0"/>
        <v>0</v>
      </c>
      <c r="H46" s="15">
        <f t="shared" si="0"/>
        <v>0</v>
      </c>
      <c r="I46" s="10">
        <f t="shared" si="0"/>
        <v>0</v>
      </c>
    </row>
    <row r="49" spans="5:14" ht="14.4" customHeight="1" x14ac:dyDescent="0.3">
      <c r="E49" s="47" t="s">
        <v>34</v>
      </c>
      <c r="F49" s="22" t="s">
        <v>35</v>
      </c>
      <c r="G49" s="23">
        <f>G45-L45</f>
        <v>0</v>
      </c>
      <c r="H49" s="23">
        <f>H45-L45</f>
        <v>0</v>
      </c>
      <c r="I49" s="24">
        <f>I45-L45</f>
        <v>0</v>
      </c>
      <c r="K49" s="31" t="s">
        <v>38</v>
      </c>
      <c r="L49" s="32"/>
      <c r="M49" s="32"/>
      <c r="N49" s="33"/>
    </row>
    <row r="50" spans="5:14" ht="14.4" customHeight="1" x14ac:dyDescent="0.3">
      <c r="E50" s="47"/>
      <c r="F50" s="22" t="s">
        <v>36</v>
      </c>
      <c r="G50" s="25" t="e">
        <f>G49/H45</f>
        <v>#DIV/0!</v>
      </c>
      <c r="H50" s="25" t="e">
        <f>H49/I45</f>
        <v>#DIV/0!</v>
      </c>
      <c r="I50" s="26" t="e">
        <f>I49/L45</f>
        <v>#DIV/0!</v>
      </c>
      <c r="K50" s="34"/>
      <c r="L50" s="35"/>
      <c r="M50" s="35"/>
      <c r="N50" s="36"/>
    </row>
    <row r="51" spans="5:14" ht="14.4" customHeight="1" x14ac:dyDescent="0.3">
      <c r="K51" s="34"/>
      <c r="L51" s="35"/>
      <c r="M51" s="35"/>
      <c r="N51" s="36"/>
    </row>
    <row r="52" spans="5:14" x14ac:dyDescent="0.3">
      <c r="K52" s="34"/>
      <c r="L52" s="35"/>
      <c r="M52" s="35"/>
      <c r="N52" s="36"/>
    </row>
    <row r="53" spans="5:14" x14ac:dyDescent="0.3">
      <c r="K53" s="37"/>
      <c r="L53" s="38"/>
      <c r="M53" s="38"/>
      <c r="N53" s="39"/>
    </row>
  </sheetData>
  <sheetProtection sheet="1" selectLockedCells="1"/>
  <mergeCells count="21">
    <mergeCell ref="E34:E36"/>
    <mergeCell ref="K34:L34"/>
    <mergeCell ref="E2:I2"/>
    <mergeCell ref="E4:F4"/>
    <mergeCell ref="H4:I4"/>
    <mergeCell ref="E5:F5"/>
    <mergeCell ref="E9:L9"/>
    <mergeCell ref="E12:E13"/>
    <mergeCell ref="L2:P2"/>
    <mergeCell ref="L3:Q7"/>
    <mergeCell ref="E16:E17"/>
    <mergeCell ref="E21:E22"/>
    <mergeCell ref="E25:L25"/>
    <mergeCell ref="E29:E31"/>
    <mergeCell ref="K29:L29"/>
    <mergeCell ref="E39:E41"/>
    <mergeCell ref="K39:L39"/>
    <mergeCell ref="E44:E46"/>
    <mergeCell ref="K44:L44"/>
    <mergeCell ref="E49:E50"/>
    <mergeCell ref="K49:N5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 warm ups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Dudenas</dc:creator>
  <cp:lastModifiedBy>Lukas Dudenas</cp:lastModifiedBy>
  <dcterms:created xsi:type="dcterms:W3CDTF">2019-05-15T08:39:41Z</dcterms:created>
  <dcterms:modified xsi:type="dcterms:W3CDTF">2019-05-19T07:52:14Z</dcterms:modified>
</cp:coreProperties>
</file>